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41" i="1"/>
  <c r="C61" s="1"/>
  <c r="C50" l="1"/>
  <c r="C26"/>
  <c r="C14"/>
  <c r="C6"/>
  <c r="C62"/>
  <c r="D60" l="1"/>
  <c r="D59"/>
  <c r="D58"/>
  <c r="D57"/>
  <c r="E61"/>
  <c r="D27"/>
  <c r="D41" l="1"/>
  <c r="D6"/>
  <c r="D26"/>
  <c r="D14" l="1"/>
  <c r="D61" s="1"/>
  <c r="C68" l="1"/>
</calcChain>
</file>

<file path=xl/sharedStrings.xml><?xml version="1.0" encoding="utf-8"?>
<sst xmlns="http://schemas.openxmlformats.org/spreadsheetml/2006/main" count="61" uniqueCount="61">
  <si>
    <t>№п/п</t>
  </si>
  <si>
    <t>на 1м2</t>
  </si>
  <si>
    <t>Статьи затрат</t>
  </si>
  <si>
    <t xml:space="preserve"> пользования</t>
  </si>
  <si>
    <t>Содержание помещений общего</t>
  </si>
  <si>
    <t>Полная стоимость услуг</t>
  </si>
  <si>
    <t>Расходы на управление МКД</t>
  </si>
  <si>
    <t>зарплата обслуж.перс с отчислен.</t>
  </si>
  <si>
    <t>Прибыль управляющей компании</t>
  </si>
  <si>
    <t>Содержание придомовой территории</t>
  </si>
  <si>
    <t xml:space="preserve"> </t>
  </si>
  <si>
    <t>ОТЧЕТ ПО СТАТЬЕ " Содержание и ремонт жилья"</t>
  </si>
  <si>
    <t>тариф</t>
  </si>
  <si>
    <t>Налоги при УСН</t>
  </si>
  <si>
    <t>за 2020год</t>
  </si>
  <si>
    <t>подготовка к отоп.сезону,промывка</t>
  </si>
  <si>
    <t>бухгалтерские услуги,паспортист</t>
  </si>
  <si>
    <t>услуги по уборке территории(оплата труда с налогами)</t>
  </si>
  <si>
    <t>Обслуживание внутридомового инженерного оборудование</t>
  </si>
  <si>
    <t>и конструкций МКД</t>
  </si>
  <si>
    <t>Текущий ремонт</t>
  </si>
  <si>
    <t xml:space="preserve">ИТОГО </t>
  </si>
  <si>
    <t>руб.</t>
  </si>
  <si>
    <t>Аварийное обслуживание</t>
  </si>
  <si>
    <t>Обслуживание лифта,страхование,техосвидетельствование</t>
  </si>
  <si>
    <t>Обслуживание УУТЭ,подгот.УУТЭ к отопит.сезону</t>
  </si>
  <si>
    <t>инвентарь,моющее,чистящие</t>
  </si>
  <si>
    <t>зарплата персонала с налогами</t>
  </si>
  <si>
    <t>ремонт ступенек</t>
  </si>
  <si>
    <t>ж.д.ул. Вятская 77/3    2024 г.</t>
  </si>
  <si>
    <t>Факт за 2024</t>
  </si>
  <si>
    <t>асфальтирование ступенек</t>
  </si>
  <si>
    <t>покос травы,чистка снега</t>
  </si>
  <si>
    <t>граффити</t>
  </si>
  <si>
    <t>обрезка деревьев</t>
  </si>
  <si>
    <t>инвентарь(шланг) 6390,соль-3375</t>
  </si>
  <si>
    <t>услуги по уборке и содержанию МОП (оплата труда с налогами)</t>
  </si>
  <si>
    <t xml:space="preserve">уборка в  подвале </t>
  </si>
  <si>
    <t xml:space="preserve">ремонт двери,монтаж розетки </t>
  </si>
  <si>
    <t>огнетушитель</t>
  </si>
  <si>
    <t>услуги электрика</t>
  </si>
  <si>
    <t>Услуги подрядных организаций</t>
  </si>
  <si>
    <t>изготовление ключей</t>
  </si>
  <si>
    <t>монтаж поливочного крана</t>
  </si>
  <si>
    <t>ремонт водоснабжения,ГВС</t>
  </si>
  <si>
    <t>счетчик ОД</t>
  </si>
  <si>
    <t>сварочные работы</t>
  </si>
  <si>
    <t>ремонт балконной плиты,ремонт крыши</t>
  </si>
  <si>
    <t>ремонт межпанельных швов</t>
  </si>
  <si>
    <t>Наладка автоматики насосного оборудования</t>
  </si>
  <si>
    <t>Обследование дымоходов и венканалов</t>
  </si>
  <si>
    <t>Обслуживание газопровода НД,ВД</t>
  </si>
  <si>
    <t>почтовые расходы-6878,29 аренда офиса 14737,13</t>
  </si>
  <si>
    <t>услуги банка 3042,69,сайты: УК, ГИС ЖКХ 23080,28</t>
  </si>
  <si>
    <t xml:space="preserve"> усл.связ,ин-т-1548,03, бензин  9453,74,телеф.аппарат-145 </t>
  </si>
  <si>
    <t>заправка катриджа1342,02,канцтовары 3678,93,ЭДО-130,16</t>
  </si>
  <si>
    <t>содержание оргтехники 390,65,чек онлайн 1864,27</t>
  </si>
  <si>
    <t>техподержка программы 703,67-,эл.отч 433,11</t>
  </si>
  <si>
    <t xml:space="preserve">ремонт балкона </t>
  </si>
  <si>
    <t xml:space="preserve">монтаж утеплителя и защит козыр </t>
  </si>
  <si>
    <t xml:space="preserve">ремонт кровли 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</si>
</sst>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sz val="2"/>
      <name val="Arial Cyr"/>
      <charset val="204"/>
    </font>
    <font>
      <b/>
      <sz val="12"/>
      <name val="Arial Cyr"/>
      <charset val="204"/>
    </font>
    <font>
      <sz val="1"/>
      <name val="Arial Cyr"/>
      <charset val="204"/>
    </font>
    <font>
      <b/>
      <sz val="12"/>
      <name val="Times New Roman"/>
      <family val="1"/>
      <charset val="204"/>
    </font>
    <font>
      <i/>
      <sz val="8"/>
      <name val="Arial Cyr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4" fillId="0" borderId="8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0" fillId="0" borderId="7" xfId="0" applyBorder="1"/>
    <xf numFmtId="0" fontId="2" fillId="0" borderId="0" xfId="0" applyFont="1" applyAlignment="1"/>
    <xf numFmtId="0" fontId="4" fillId="0" borderId="9" xfId="0" applyFont="1" applyBorder="1"/>
    <xf numFmtId="0" fontId="0" fillId="0" borderId="2" xfId="0" applyFont="1" applyBorder="1"/>
    <xf numFmtId="0" fontId="8" fillId="0" borderId="0" xfId="0" applyFont="1"/>
    <xf numFmtId="0" fontId="0" fillId="0" borderId="9" xfId="0" applyFont="1" applyBorder="1"/>
    <xf numFmtId="0" fontId="0" fillId="0" borderId="6" xfId="0" applyFont="1" applyBorder="1"/>
    <xf numFmtId="0" fontId="0" fillId="0" borderId="6" xfId="0" applyBorder="1"/>
    <xf numFmtId="0" fontId="0" fillId="0" borderId="1" xfId="0" applyBorder="1"/>
    <xf numFmtId="0" fontId="4" fillId="0" borderId="9" xfId="0" applyFont="1" applyFill="1" applyBorder="1"/>
    <xf numFmtId="0" fontId="5" fillId="0" borderId="5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/>
    <xf numFmtId="2" fontId="4" fillId="0" borderId="0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0" fillId="0" borderId="0" xfId="0" applyBorder="1"/>
    <xf numFmtId="0" fontId="5" fillId="0" borderId="2" xfId="0" applyFont="1" applyBorder="1"/>
    <xf numFmtId="2" fontId="1" fillId="0" borderId="13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3" xfId="0" applyBorder="1"/>
    <xf numFmtId="0" fontId="4" fillId="0" borderId="2" xfId="0" applyFont="1" applyBorder="1" applyAlignment="1">
      <alignment wrapText="1"/>
    </xf>
    <xf numFmtId="0" fontId="7" fillId="0" borderId="3" xfId="0" applyFont="1" applyBorder="1"/>
    <xf numFmtId="0" fontId="7" fillId="0" borderId="2" xfId="0" applyFont="1" applyBorder="1" applyAlignment="1">
      <alignment wrapText="1"/>
    </xf>
    <xf numFmtId="2" fontId="5" fillId="0" borderId="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0" fillId="0" borderId="0" xfId="0" applyFill="1" applyBorder="1"/>
    <xf numFmtId="0" fontId="10" fillId="0" borderId="0" xfId="0" applyFont="1"/>
    <xf numFmtId="2" fontId="4" fillId="0" borderId="3" xfId="0" applyNumberFormat="1" applyFont="1" applyBorder="1" applyAlignment="1">
      <alignment horizontal="center"/>
    </xf>
    <xf numFmtId="0" fontId="4" fillId="0" borderId="10" xfId="0" applyFont="1" applyBorder="1"/>
    <xf numFmtId="0" fontId="0" fillId="0" borderId="13" xfId="0" applyFont="1" applyBorder="1"/>
    <xf numFmtId="0" fontId="0" fillId="0" borderId="0" xfId="0" applyFont="1" applyBorder="1"/>
    <xf numFmtId="2" fontId="5" fillId="0" borderId="2" xfId="0" applyNumberFormat="1" applyFont="1" applyBorder="1" applyAlignment="1">
      <alignment horizontal="center"/>
    </xf>
    <xf numFmtId="0" fontId="11" fillId="0" borderId="6" xfId="0" applyFont="1" applyBorder="1"/>
    <xf numFmtId="0" fontId="6" fillId="0" borderId="2" xfId="0" applyFont="1" applyBorder="1"/>
    <xf numFmtId="0" fontId="6" fillId="0" borderId="6" xfId="0" applyFont="1" applyBorder="1"/>
    <xf numFmtId="0" fontId="6" fillId="0" borderId="3" xfId="0" applyFont="1" applyBorder="1"/>
    <xf numFmtId="0" fontId="12" fillId="0" borderId="0" xfId="0" applyFont="1" applyAlignment="1">
      <alignment horizontal="right"/>
    </xf>
    <xf numFmtId="0" fontId="5" fillId="0" borderId="6" xfId="0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0"/>
  <sheetViews>
    <sheetView tabSelected="1" zoomScaleNormal="100" workbookViewId="0">
      <selection activeCell="J57" sqref="J57"/>
    </sheetView>
  </sheetViews>
  <sheetFormatPr defaultRowHeight="13.2"/>
  <cols>
    <col min="1" max="1" width="5.88671875" customWidth="1"/>
    <col min="2" max="2" width="60.44140625" customWidth="1"/>
    <col min="3" max="3" width="17.6640625" customWidth="1"/>
    <col min="4" max="4" width="13.109375" hidden="1" customWidth="1"/>
    <col min="5" max="5" width="10.33203125" hidden="1" customWidth="1"/>
    <col min="6" max="6" width="8.44140625" hidden="1" customWidth="1"/>
    <col min="7" max="7" width="7.5546875" hidden="1" customWidth="1"/>
  </cols>
  <sheetData>
    <row r="1" spans="1:7" ht="15">
      <c r="A1" s="20"/>
      <c r="B1" s="20" t="s">
        <v>11</v>
      </c>
      <c r="C1" s="20" t="s">
        <v>10</v>
      </c>
      <c r="D1" s="2" t="s">
        <v>14</v>
      </c>
      <c r="F1" s="2"/>
      <c r="G1" s="7"/>
    </row>
    <row r="2" spans="1:7" ht="21.6" customHeight="1">
      <c r="A2" s="1"/>
      <c r="B2" s="61" t="s">
        <v>29</v>
      </c>
      <c r="D2" s="2"/>
      <c r="E2" s="2"/>
      <c r="F2" s="2"/>
      <c r="G2" s="7"/>
    </row>
    <row r="3" spans="1:7" ht="15.6" thickBot="1">
      <c r="A3" s="1"/>
      <c r="B3" s="1"/>
      <c r="C3" s="90" t="s">
        <v>22</v>
      </c>
      <c r="D3" s="23">
        <v>2809.6</v>
      </c>
      <c r="E3" s="1"/>
      <c r="F3" s="80">
        <v>4385.3</v>
      </c>
    </row>
    <row r="4" spans="1:7" ht="13.8">
      <c r="A4" s="9" t="s">
        <v>0</v>
      </c>
      <c r="B4" s="3" t="s">
        <v>2</v>
      </c>
      <c r="C4" s="62" t="s">
        <v>30</v>
      </c>
      <c r="D4" s="76"/>
      <c r="E4" s="76" t="s">
        <v>12</v>
      </c>
      <c r="F4" s="62"/>
      <c r="G4" s="62"/>
    </row>
    <row r="5" spans="1:7" ht="17.399999999999999" customHeight="1" thickBot="1">
      <c r="A5" s="4"/>
      <c r="B5" s="8"/>
      <c r="C5" s="63"/>
      <c r="D5" s="77"/>
      <c r="E5" s="77" t="s">
        <v>1</v>
      </c>
      <c r="F5" s="77"/>
      <c r="G5" s="63"/>
    </row>
    <row r="6" spans="1:7">
      <c r="A6" s="14">
        <v>1</v>
      </c>
      <c r="B6" s="15" t="s">
        <v>9</v>
      </c>
      <c r="C6" s="30">
        <f>C8+C9+C10+C11+C12+C13</f>
        <v>178643.37</v>
      </c>
      <c r="D6" s="30">
        <f>C6/12/D3</f>
        <v>5.2986003345671984</v>
      </c>
      <c r="E6" s="30">
        <v>2.84</v>
      </c>
      <c r="F6" s="30"/>
      <c r="G6" s="31"/>
    </row>
    <row r="7" spans="1:7" ht="10.8" customHeight="1" thickBot="1">
      <c r="A7" s="16"/>
      <c r="B7" s="17"/>
      <c r="C7" s="32"/>
      <c r="D7" s="32"/>
      <c r="E7" s="32"/>
      <c r="F7" s="33"/>
      <c r="G7" s="33"/>
    </row>
    <row r="8" spans="1:7" ht="18" customHeight="1" thickBot="1">
      <c r="A8" s="13"/>
      <c r="B8" s="5" t="s">
        <v>17</v>
      </c>
      <c r="C8" s="36">
        <v>154391.47</v>
      </c>
      <c r="D8" s="35"/>
      <c r="E8" s="36"/>
      <c r="F8" s="36"/>
      <c r="G8" s="37"/>
    </row>
    <row r="9" spans="1:7" ht="18" customHeight="1" thickBot="1">
      <c r="A9" s="13"/>
      <c r="B9" s="5" t="s">
        <v>35</v>
      </c>
      <c r="C9" s="36">
        <v>9765</v>
      </c>
      <c r="D9" s="35"/>
      <c r="E9" s="36"/>
      <c r="F9" s="36"/>
      <c r="G9" s="37"/>
    </row>
    <row r="10" spans="1:7" ht="15.6" customHeight="1" thickBot="1">
      <c r="A10" s="13"/>
      <c r="B10" s="5" t="s">
        <v>34</v>
      </c>
      <c r="C10" s="36">
        <v>2200</v>
      </c>
      <c r="D10" s="35"/>
      <c r="E10" s="36"/>
      <c r="F10" s="36"/>
      <c r="G10" s="37"/>
    </row>
    <row r="11" spans="1:7" ht="16.8" customHeight="1">
      <c r="A11" s="13"/>
      <c r="B11" s="5" t="s">
        <v>33</v>
      </c>
      <c r="C11" s="36">
        <v>889</v>
      </c>
      <c r="D11" s="35"/>
      <c r="E11" s="36"/>
      <c r="F11" s="36"/>
      <c r="G11" s="37"/>
    </row>
    <row r="12" spans="1:7" ht="16.8" customHeight="1">
      <c r="A12" s="13"/>
      <c r="B12" s="5" t="s">
        <v>31</v>
      </c>
      <c r="C12" s="36">
        <v>6000</v>
      </c>
      <c r="D12" s="38"/>
      <c r="E12" s="36"/>
      <c r="F12" s="36"/>
      <c r="G12" s="37"/>
    </row>
    <row r="13" spans="1:7" ht="18" customHeight="1" thickBot="1">
      <c r="A13" s="13"/>
      <c r="B13" s="5" t="s">
        <v>32</v>
      </c>
      <c r="C13" s="36">
        <v>5397.9</v>
      </c>
      <c r="D13" s="36"/>
      <c r="E13" s="36"/>
      <c r="F13" s="36"/>
      <c r="G13" s="37"/>
    </row>
    <row r="14" spans="1:7">
      <c r="A14" s="15">
        <v>2</v>
      </c>
      <c r="B14" s="15" t="s">
        <v>4</v>
      </c>
      <c r="C14" s="30">
        <f>C16+C17+C18+C19+C20+C21</f>
        <v>283275.99999999994</v>
      </c>
      <c r="D14" s="30">
        <f>C14/12/D3</f>
        <v>8.4020263857251312</v>
      </c>
      <c r="E14" s="30">
        <v>3.87</v>
      </c>
      <c r="F14" s="30"/>
      <c r="G14" s="31"/>
    </row>
    <row r="15" spans="1:7" ht="15" customHeight="1" thickBot="1">
      <c r="A15" s="17"/>
      <c r="B15" s="17" t="s">
        <v>3</v>
      </c>
      <c r="C15" s="32"/>
      <c r="D15" s="32"/>
      <c r="E15" s="32"/>
      <c r="F15" s="33"/>
      <c r="G15" s="33"/>
    </row>
    <row r="16" spans="1:7" ht="20.25" customHeight="1" thickBot="1">
      <c r="A16" s="9"/>
      <c r="B16" s="70" t="s">
        <v>36</v>
      </c>
      <c r="C16" s="74">
        <v>172868.21</v>
      </c>
      <c r="D16" s="64"/>
      <c r="E16" s="36"/>
      <c r="F16" s="36"/>
      <c r="G16" s="37"/>
    </row>
    <row r="17" spans="1:7" ht="18.600000000000001" customHeight="1" thickBot="1">
      <c r="A17" s="6"/>
      <c r="B17" s="65" t="s">
        <v>40</v>
      </c>
      <c r="C17" s="36">
        <v>92330</v>
      </c>
      <c r="D17" s="64"/>
      <c r="E17" s="36"/>
      <c r="F17" s="36"/>
      <c r="G17" s="37"/>
    </row>
    <row r="18" spans="1:7" ht="19.8" customHeight="1" thickBot="1">
      <c r="A18" s="6"/>
      <c r="B18" s="65" t="s">
        <v>37</v>
      </c>
      <c r="C18" s="36">
        <v>11358</v>
      </c>
      <c r="D18" s="64"/>
      <c r="E18" s="36"/>
      <c r="F18" s="36"/>
      <c r="G18" s="37"/>
    </row>
    <row r="19" spans="1:7" ht="19.8" customHeight="1" thickBot="1">
      <c r="A19" s="6"/>
      <c r="B19" s="65" t="s">
        <v>26</v>
      </c>
      <c r="C19" s="36">
        <v>5440.79</v>
      </c>
      <c r="D19" s="64"/>
      <c r="E19" s="36"/>
      <c r="F19" s="36"/>
      <c r="G19" s="37"/>
    </row>
    <row r="20" spans="1:7" ht="19.8" customHeight="1" thickBot="1">
      <c r="A20" s="5"/>
      <c r="B20" s="79" t="s">
        <v>39</v>
      </c>
      <c r="C20" s="36">
        <v>420</v>
      </c>
      <c r="D20" s="64"/>
      <c r="E20" s="36"/>
      <c r="F20" s="36"/>
      <c r="G20" s="37"/>
    </row>
    <row r="21" spans="1:7" ht="19.8" customHeight="1" thickBot="1">
      <c r="A21" s="5"/>
      <c r="B21" s="65" t="s">
        <v>38</v>
      </c>
      <c r="C21" s="36">
        <v>859</v>
      </c>
      <c r="D21" s="64"/>
      <c r="E21" s="36"/>
      <c r="F21" s="36"/>
      <c r="G21" s="37"/>
    </row>
    <row r="22" spans="1:7" ht="10.199999999999999" customHeight="1" thickBot="1">
      <c r="A22" s="6"/>
      <c r="B22" s="79"/>
      <c r="C22" s="34"/>
      <c r="D22" s="64"/>
      <c r="E22" s="36"/>
      <c r="F22" s="36"/>
      <c r="G22" s="37"/>
    </row>
    <row r="23" spans="1:7" ht="19.8" hidden="1" customHeight="1" thickBot="1">
      <c r="A23" s="10"/>
      <c r="B23" s="65"/>
      <c r="C23" s="34"/>
      <c r="D23" s="64"/>
      <c r="E23" s="36"/>
      <c r="F23" s="36"/>
      <c r="G23" s="37"/>
    </row>
    <row r="24" spans="1:7" ht="19.8" hidden="1" customHeight="1" thickBot="1">
      <c r="A24" s="10"/>
      <c r="B24" s="65"/>
      <c r="C24" s="39"/>
      <c r="D24" s="67"/>
      <c r="E24" s="68"/>
      <c r="F24" s="36"/>
      <c r="G24" s="69"/>
    </row>
    <row r="25" spans="1:7">
      <c r="A25" s="15">
        <v>3</v>
      </c>
      <c r="B25" s="15" t="s">
        <v>18</v>
      </c>
      <c r="C25" s="30"/>
      <c r="D25" s="56"/>
      <c r="E25" s="56"/>
      <c r="F25" s="30"/>
      <c r="G25" s="57"/>
    </row>
    <row r="26" spans="1:7">
      <c r="A26" s="18"/>
      <c r="B26" s="18" t="s">
        <v>19</v>
      </c>
      <c r="C26" s="81">
        <f>C28+C29+C30+C31+C32+C33+C34+C35+C37+C39+C40</f>
        <v>347440.33</v>
      </c>
      <c r="D26" s="55" t="e">
        <f>C26/12/D2</f>
        <v>#DIV/0!</v>
      </c>
      <c r="E26" s="55">
        <v>5.76</v>
      </c>
      <c r="F26" s="81"/>
      <c r="G26" s="58"/>
    </row>
    <row r="27" spans="1:7" ht="13.8" thickBot="1">
      <c r="A27" s="17"/>
      <c r="B27" s="17"/>
      <c r="C27" s="32"/>
      <c r="D27" s="59">
        <f>C27/12/D3</f>
        <v>0</v>
      </c>
      <c r="E27" s="59">
        <v>5.76</v>
      </c>
      <c r="F27" s="32"/>
      <c r="G27" s="60"/>
    </row>
    <row r="28" spans="1:7" ht="20.399999999999999" customHeight="1">
      <c r="A28" s="27"/>
      <c r="B28" s="83" t="s">
        <v>7</v>
      </c>
      <c r="C28" s="74">
        <v>224453.94</v>
      </c>
      <c r="D28" s="75"/>
      <c r="E28" s="36"/>
      <c r="F28" s="36"/>
      <c r="G28" s="37"/>
    </row>
    <row r="29" spans="1:7" ht="16.8" customHeight="1" thickBot="1">
      <c r="A29" s="5"/>
      <c r="B29" s="65" t="s">
        <v>42</v>
      </c>
      <c r="C29" s="36">
        <v>400</v>
      </c>
      <c r="D29" s="75"/>
      <c r="E29" s="36"/>
      <c r="F29" s="36"/>
      <c r="G29" s="40"/>
    </row>
    <row r="30" spans="1:7" ht="16.8" customHeight="1">
      <c r="A30" s="5"/>
      <c r="B30" s="65" t="s">
        <v>15</v>
      </c>
      <c r="C30" s="36">
        <v>71491.570000000007</v>
      </c>
      <c r="D30" s="78"/>
      <c r="E30" s="36"/>
      <c r="F30" s="36"/>
      <c r="G30" s="40"/>
    </row>
    <row r="31" spans="1:7" ht="16.8" customHeight="1">
      <c r="A31" s="5"/>
      <c r="B31" s="65" t="s">
        <v>43</v>
      </c>
      <c r="C31" s="36">
        <v>2450</v>
      </c>
      <c r="D31" s="75"/>
      <c r="E31" s="36"/>
      <c r="F31" s="36"/>
      <c r="G31" s="40"/>
    </row>
    <row r="32" spans="1:7" ht="16.8" customHeight="1">
      <c r="A32" s="5"/>
      <c r="B32" s="65" t="s">
        <v>44</v>
      </c>
      <c r="C32" s="36">
        <v>4208</v>
      </c>
      <c r="D32" s="75"/>
      <c r="E32" s="36"/>
      <c r="F32" s="36"/>
      <c r="G32" s="40"/>
    </row>
    <row r="33" spans="1:7" ht="16.8" customHeight="1">
      <c r="A33" s="5"/>
      <c r="B33" s="65" t="s">
        <v>46</v>
      </c>
      <c r="C33" s="36">
        <v>15104</v>
      </c>
      <c r="D33" s="75"/>
      <c r="E33" s="36"/>
      <c r="F33" s="36"/>
      <c r="G33" s="40"/>
    </row>
    <row r="34" spans="1:7" ht="18.600000000000001" customHeight="1" thickBot="1">
      <c r="A34" s="5"/>
      <c r="B34" s="65" t="s">
        <v>47</v>
      </c>
      <c r="C34" s="36">
        <v>10491.32</v>
      </c>
      <c r="D34" s="75"/>
      <c r="E34" s="36"/>
      <c r="F34" s="36"/>
      <c r="G34" s="40"/>
    </row>
    <row r="35" spans="1:7" ht="1.2" hidden="1" customHeight="1" thickBot="1">
      <c r="A35" s="5"/>
      <c r="B35" s="84"/>
      <c r="C35" s="36"/>
      <c r="D35" s="78"/>
      <c r="E35" s="36"/>
      <c r="F35" s="36"/>
      <c r="G35" s="40"/>
    </row>
    <row r="36" spans="1:7" ht="21" hidden="1" customHeight="1" thickBot="1">
      <c r="A36" s="5"/>
      <c r="B36" s="84"/>
      <c r="C36" s="36"/>
      <c r="D36" s="78"/>
      <c r="E36" s="36"/>
      <c r="F36" s="36"/>
      <c r="G36" s="40"/>
    </row>
    <row r="37" spans="1:7" ht="15" customHeight="1" thickBot="1">
      <c r="A37" s="5"/>
      <c r="B37" s="65" t="s">
        <v>48</v>
      </c>
      <c r="C37" s="36">
        <v>5053.5</v>
      </c>
      <c r="D37" s="78"/>
      <c r="E37" s="36"/>
      <c r="F37" s="36"/>
      <c r="G37" s="40"/>
    </row>
    <row r="38" spans="1:7" ht="21" hidden="1" customHeight="1" thickBot="1">
      <c r="A38" s="5"/>
      <c r="B38" s="65"/>
      <c r="C38" s="36"/>
      <c r="D38" s="78"/>
      <c r="E38" s="36"/>
      <c r="F38" s="36"/>
      <c r="G38" s="40"/>
    </row>
    <row r="39" spans="1:7" ht="15.6" customHeight="1" thickBot="1">
      <c r="A39" s="5"/>
      <c r="B39" s="65" t="s">
        <v>28</v>
      </c>
      <c r="C39" s="36">
        <v>3518</v>
      </c>
      <c r="D39" s="78"/>
      <c r="E39" s="36"/>
      <c r="F39" s="36"/>
      <c r="G39" s="40"/>
    </row>
    <row r="40" spans="1:7" ht="21" customHeight="1" thickBot="1">
      <c r="A40" s="5"/>
      <c r="B40" s="65" t="s">
        <v>45</v>
      </c>
      <c r="C40" s="85">
        <v>10270</v>
      </c>
      <c r="D40" s="78"/>
      <c r="E40" s="36"/>
      <c r="F40" s="36"/>
      <c r="G40" s="40"/>
    </row>
    <row r="41" spans="1:7" ht="23.4" customHeight="1" thickBot="1">
      <c r="A41" s="12">
        <v>4</v>
      </c>
      <c r="B41" s="82" t="s">
        <v>6</v>
      </c>
      <c r="C41" s="47">
        <f>C42+C43+C44+C45+C46+C47+C48+C49</f>
        <v>467688.95999999996</v>
      </c>
      <c r="D41" s="30">
        <f>C41/12/D3</f>
        <v>13.871753986332573</v>
      </c>
      <c r="E41" s="30">
        <v>9.5299999999999994</v>
      </c>
      <c r="F41" s="30"/>
      <c r="G41" s="31"/>
    </row>
    <row r="42" spans="1:7" ht="0.6" customHeight="1" thickBot="1">
      <c r="A42" s="19"/>
      <c r="B42" s="72" t="s">
        <v>27</v>
      </c>
      <c r="C42" s="78">
        <v>247300.99</v>
      </c>
      <c r="D42" s="35"/>
      <c r="E42" s="35"/>
      <c r="F42" s="35"/>
      <c r="G42" s="43"/>
    </row>
    <row r="43" spans="1:7" ht="22.2" hidden="1" customHeight="1" thickBot="1">
      <c r="A43" s="19"/>
      <c r="B43" s="72" t="s">
        <v>52</v>
      </c>
      <c r="C43" s="75">
        <v>21615.42</v>
      </c>
      <c r="D43" s="35"/>
      <c r="E43" s="38"/>
      <c r="F43" s="38"/>
      <c r="G43" s="40"/>
    </row>
    <row r="44" spans="1:7" ht="22.2" hidden="1" customHeight="1" thickBot="1">
      <c r="A44" s="19"/>
      <c r="B44" s="72" t="s">
        <v>57</v>
      </c>
      <c r="C44" s="75">
        <v>1136.78</v>
      </c>
      <c r="D44" s="35"/>
      <c r="E44" s="38"/>
      <c r="F44" s="38"/>
      <c r="G44" s="40"/>
    </row>
    <row r="45" spans="1:7" ht="22.2" hidden="1" customHeight="1" thickBot="1">
      <c r="A45" s="19"/>
      <c r="B45" s="72" t="s">
        <v>56</v>
      </c>
      <c r="C45" s="75">
        <v>2254.92</v>
      </c>
      <c r="D45" s="35"/>
      <c r="E45" s="38"/>
      <c r="F45" s="38"/>
      <c r="G45" s="40"/>
    </row>
    <row r="46" spans="1:7" ht="22.2" hidden="1" customHeight="1" thickBot="1">
      <c r="A46" s="19"/>
      <c r="B46" s="72" t="s">
        <v>16</v>
      </c>
      <c r="C46" s="75">
        <v>152960</v>
      </c>
      <c r="D46" s="35"/>
      <c r="E46" s="38"/>
      <c r="F46" s="38"/>
      <c r="G46" s="40"/>
    </row>
    <row r="47" spans="1:7" ht="22.2" hidden="1" customHeight="1" thickBot="1">
      <c r="A47" s="19"/>
      <c r="B47" s="72" t="s">
        <v>53</v>
      </c>
      <c r="C47" s="75">
        <v>26122.97</v>
      </c>
      <c r="D47" s="35"/>
      <c r="E47" s="38"/>
      <c r="F47" s="38"/>
      <c r="G47" s="40"/>
    </row>
    <row r="48" spans="1:7" ht="22.2" hidden="1" customHeight="1" thickBot="1">
      <c r="A48" s="19"/>
      <c r="B48" s="72" t="s">
        <v>54</v>
      </c>
      <c r="C48" s="75">
        <v>11146.77</v>
      </c>
      <c r="D48" s="35"/>
      <c r="E48" s="38"/>
      <c r="F48" s="38"/>
      <c r="G48" s="40"/>
    </row>
    <row r="49" spans="1:7" ht="24.6" hidden="1" customHeight="1" thickBot="1">
      <c r="A49" s="19"/>
      <c r="B49" s="73" t="s">
        <v>55</v>
      </c>
      <c r="C49" s="75">
        <v>5151.1099999999997</v>
      </c>
      <c r="D49" s="35"/>
      <c r="E49" s="38"/>
      <c r="F49" s="38"/>
      <c r="G49" s="40"/>
    </row>
    <row r="50" spans="1:7" ht="17.399999999999999" customHeight="1" thickBot="1">
      <c r="A50" s="86">
        <v>5</v>
      </c>
      <c r="B50" s="71" t="s">
        <v>41</v>
      </c>
      <c r="C50" s="41">
        <f>C53+C54+C55+C56+C57+C58</f>
        <v>145347.96</v>
      </c>
      <c r="D50" s="30"/>
      <c r="E50" s="41"/>
      <c r="F50" s="41"/>
      <c r="G50" s="44"/>
    </row>
    <row r="51" spans="1:7" ht="20.399999999999999" hidden="1" customHeight="1" thickBot="1">
      <c r="A51" s="24"/>
      <c r="B51" s="27"/>
      <c r="C51" s="45"/>
      <c r="D51" s="46"/>
      <c r="E51" s="45"/>
      <c r="F51" s="47"/>
      <c r="G51" s="44"/>
    </row>
    <row r="52" spans="1:7" ht="25.2" hidden="1" customHeight="1" thickBot="1">
      <c r="A52" s="25"/>
      <c r="B52" s="26"/>
      <c r="C52" s="45"/>
      <c r="D52" s="42"/>
      <c r="E52" s="48"/>
      <c r="F52" s="49"/>
      <c r="G52" s="50"/>
    </row>
    <row r="53" spans="1:7" ht="16.2" customHeight="1" thickBot="1">
      <c r="A53" s="25"/>
      <c r="B53" s="88" t="s">
        <v>50</v>
      </c>
      <c r="C53" s="48">
        <v>3130.68</v>
      </c>
      <c r="D53" s="45"/>
      <c r="E53" s="45"/>
      <c r="F53" s="41"/>
      <c r="G53" s="44"/>
    </row>
    <row r="54" spans="1:7" ht="16.2" customHeight="1" thickBot="1">
      <c r="A54" s="22"/>
      <c r="B54" s="87" t="s">
        <v>49</v>
      </c>
      <c r="C54" s="85">
        <v>12000</v>
      </c>
      <c r="D54" s="39"/>
      <c r="E54" s="39"/>
      <c r="F54" s="32"/>
      <c r="G54" s="33"/>
    </row>
    <row r="55" spans="1:7" ht="15.6" customHeight="1" thickBot="1">
      <c r="A55" s="25"/>
      <c r="B55" s="88" t="s">
        <v>23</v>
      </c>
      <c r="C55" s="91">
        <v>31567.68</v>
      </c>
      <c r="D55" s="45"/>
      <c r="E55" s="45"/>
      <c r="F55" s="41"/>
      <c r="G55" s="44"/>
    </row>
    <row r="56" spans="1:7" ht="16.2" customHeight="1" thickBot="1">
      <c r="A56" s="14"/>
      <c r="B56" s="89" t="s">
        <v>24</v>
      </c>
      <c r="C56" s="74">
        <v>59841.599999999999</v>
      </c>
      <c r="D56" s="56"/>
      <c r="E56" s="30"/>
      <c r="F56" s="30"/>
      <c r="G56" s="31"/>
    </row>
    <row r="57" spans="1:7" ht="13.8" thickBot="1">
      <c r="A57" s="21"/>
      <c r="B57" s="88" t="s">
        <v>25</v>
      </c>
      <c r="C57" s="48">
        <v>18000</v>
      </c>
      <c r="D57" s="51" t="e">
        <f>#REF!/12/D3</f>
        <v>#REF!</v>
      </c>
      <c r="E57" s="41"/>
      <c r="F57" s="41"/>
      <c r="G57" s="41"/>
    </row>
    <row r="58" spans="1:7" ht="13.8" thickBot="1">
      <c r="A58" s="12"/>
      <c r="B58" s="88" t="s">
        <v>51</v>
      </c>
      <c r="C58" s="48">
        <v>20808</v>
      </c>
      <c r="D58" s="30">
        <f>C58/12/D3</f>
        <v>0.61716970387243741</v>
      </c>
      <c r="E58" s="49"/>
      <c r="F58" s="41"/>
      <c r="G58" s="41"/>
    </row>
    <row r="59" spans="1:7" ht="13.8" thickBot="1">
      <c r="A59" s="12">
        <v>6</v>
      </c>
      <c r="B59" s="12" t="s">
        <v>8</v>
      </c>
      <c r="C59" s="41">
        <v>23574.9</v>
      </c>
      <c r="D59" s="41">
        <f>C59/12/D3</f>
        <v>0.6992365461275627</v>
      </c>
      <c r="E59" s="41">
        <v>0.5</v>
      </c>
      <c r="F59" s="41"/>
      <c r="G59" s="41"/>
    </row>
    <row r="60" spans="1:7" ht="13.8" thickBot="1">
      <c r="A60" s="17">
        <v>7</v>
      </c>
      <c r="B60" s="17" t="s">
        <v>13</v>
      </c>
      <c r="C60" s="32">
        <v>45800</v>
      </c>
      <c r="D60" s="32">
        <f>C60/12/D3</f>
        <v>1.3584377372817009</v>
      </c>
      <c r="E60" s="32">
        <v>0.1</v>
      </c>
      <c r="F60" s="32"/>
      <c r="G60" s="32"/>
    </row>
    <row r="61" spans="1:7" ht="13.8" thickBot="1">
      <c r="A61" s="12"/>
      <c r="B61" s="11" t="s">
        <v>5</v>
      </c>
      <c r="C61" s="41">
        <f>C6+C14+C26+C41+C50+C59+C60</f>
        <v>1491771.5199999998</v>
      </c>
      <c r="D61" s="41" t="e">
        <f>D6+D14+D27+D41+D50+D57+D58+D59+D60</f>
        <v>#REF!</v>
      </c>
      <c r="E61" s="41">
        <f>E6+E14+E27+E41+E50+E57+E58+E59+E60</f>
        <v>22.6</v>
      </c>
      <c r="F61" s="41"/>
      <c r="G61" s="41"/>
    </row>
    <row r="62" spans="1:7" ht="13.8" thickBot="1">
      <c r="A62" s="12">
        <v>8</v>
      </c>
      <c r="B62" s="11" t="s">
        <v>20</v>
      </c>
      <c r="C62" s="41">
        <f>C63+C64+C65+C66+C67</f>
        <v>73627.320000000007</v>
      </c>
      <c r="D62" s="41"/>
      <c r="E62" s="41"/>
      <c r="F62" s="41"/>
      <c r="G62" s="52"/>
    </row>
    <row r="63" spans="1:7" ht="14.4" customHeight="1" thickBot="1">
      <c r="A63" s="12"/>
      <c r="B63" s="29" t="s">
        <v>58</v>
      </c>
      <c r="C63" s="48">
        <v>19000</v>
      </c>
      <c r="D63" s="51"/>
      <c r="E63" s="51"/>
      <c r="F63" s="51"/>
      <c r="G63" s="44"/>
    </row>
    <row r="64" spans="1:7" ht="13.2" customHeight="1" thickBot="1">
      <c r="A64" s="12"/>
      <c r="B64" s="29" t="s">
        <v>59</v>
      </c>
      <c r="C64" s="48">
        <v>17736</v>
      </c>
      <c r="D64" s="51"/>
      <c r="E64" s="51"/>
      <c r="F64" s="53"/>
      <c r="G64" s="44"/>
    </row>
    <row r="65" spans="1:7" ht="11.4" hidden="1" customHeight="1" thickBot="1">
      <c r="A65" s="12"/>
      <c r="B65" s="29"/>
      <c r="C65" s="48"/>
      <c r="D65" s="51"/>
      <c r="E65" s="51"/>
      <c r="F65" s="53"/>
      <c r="G65" s="44"/>
    </row>
    <row r="66" spans="1:7" ht="15.6" hidden="1" customHeight="1" thickBot="1">
      <c r="A66" s="12"/>
      <c r="B66" s="29"/>
      <c r="C66" s="48"/>
      <c r="D66" s="51"/>
      <c r="E66" s="51"/>
      <c r="F66" s="53"/>
      <c r="G66" s="44"/>
    </row>
    <row r="67" spans="1:7" ht="15" customHeight="1" thickBot="1">
      <c r="A67" s="12"/>
      <c r="B67" s="66" t="s">
        <v>60</v>
      </c>
      <c r="C67" s="75">
        <v>36891.32</v>
      </c>
      <c r="D67" s="51"/>
      <c r="E67" s="51"/>
      <c r="F67" s="53"/>
      <c r="G67" s="44"/>
    </row>
    <row r="68" spans="1:7" ht="14.4" thickBot="1">
      <c r="A68" s="12"/>
      <c r="B68" s="28" t="s">
        <v>21</v>
      </c>
      <c r="C68" s="92">
        <f>C61+C62</f>
        <v>1565398.8399999999</v>
      </c>
      <c r="D68" s="53"/>
      <c r="E68" s="53"/>
      <c r="F68" s="51"/>
      <c r="G68" s="41"/>
    </row>
    <row r="70" spans="1:7">
      <c r="B70" s="54"/>
    </row>
  </sheetData>
  <phoneticPr fontId="0" type="noConversion"/>
  <pageMargins left="0.25" right="0.25" top="0.75" bottom="0.75" header="0.3" footer="0.3"/>
  <pageSetup paperSize="9" scale="78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2025-01-28T12:41:02Z</cp:lastPrinted>
  <dcterms:created xsi:type="dcterms:W3CDTF">2011-07-12T11:42:04Z</dcterms:created>
  <dcterms:modified xsi:type="dcterms:W3CDTF">2025-03-19T12:50:20Z</dcterms:modified>
</cp:coreProperties>
</file>